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enryfordhealthsystem-my.sharepoint.com/personal/tperson2_hfhs_org/Documents/"/>
    </mc:Choice>
  </mc:AlternateContent>
  <xr:revisionPtr revIDLastSave="3" documentId="8_{7283F846-A8F2-4C5A-99BF-594BF061EC02}" xr6:coauthVersionLast="47" xr6:coauthVersionMax="47" xr10:uidLastSave="{5A75423E-5D34-4C18-AE2F-07BB059C8BAF}"/>
  <bookViews>
    <workbookView xWindow="28680" yWindow="-120" windowWidth="29040" windowHeight="15720" activeTab="1" xr2:uid="{A97B2F14-EB44-4FA5-A370-18E31EED356D}"/>
  </bookViews>
  <sheets>
    <sheet name="OBESITY PYRAMID" sheetId="1" r:id="rId1"/>
    <sheet name="OBESITY TREATMENT OPTIONS" sheetId="4" r:id="rId2"/>
    <sheet name="LIST" sheetId="2" r:id="rId3"/>
  </sheets>
  <definedNames>
    <definedName name="_xlnm.Print_Area" localSheetId="0">'OBESITY PYRAMID'!$B$1:$I$39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D14" i="4" s="1"/>
  <c r="C4" i="4"/>
  <c r="G18" i="4"/>
  <c r="H18" i="4" s="1"/>
  <c r="G17" i="4"/>
  <c r="H17" i="4" s="1"/>
  <c r="G16" i="4"/>
  <c r="H16" i="4" s="1"/>
  <c r="E16" i="4"/>
  <c r="F16" i="4" s="1"/>
  <c r="G23" i="4"/>
  <c r="H23" i="4" s="1"/>
  <c r="G22" i="4"/>
  <c r="H22" i="4" s="1"/>
  <c r="G21" i="4"/>
  <c r="H21" i="4" s="1"/>
  <c r="G20" i="4"/>
  <c r="H20" i="4" s="1"/>
  <c r="G19" i="4"/>
  <c r="H19" i="4" s="1"/>
  <c r="G15" i="4"/>
  <c r="H15" i="4" s="1"/>
  <c r="G14" i="4"/>
  <c r="H14" i="4" s="1"/>
  <c r="E18" i="4"/>
  <c r="F18" i="4" s="1"/>
  <c r="E17" i="4"/>
  <c r="F17" i="4" s="1"/>
  <c r="E15" i="4"/>
  <c r="F15" i="4" s="1"/>
  <c r="E14" i="4"/>
  <c r="F14" i="4" s="1"/>
  <c r="C17" i="4"/>
  <c r="D17" i="4" s="1"/>
  <c r="C16" i="4"/>
  <c r="D16" i="4" s="1"/>
  <c r="C15" i="4"/>
  <c r="D15" i="4" s="1"/>
  <c r="C4" i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</calcChain>
</file>

<file path=xl/sharedStrings.xml><?xml version="1.0" encoding="utf-8"?>
<sst xmlns="http://schemas.openxmlformats.org/spreadsheetml/2006/main" count="98" uniqueCount="85">
  <si>
    <t xml:space="preserve">START WEIGHT:  </t>
  </si>
  <si>
    <t>Total body weight loss (TBWL) - %</t>
  </si>
  <si>
    <t>2% - 5%</t>
  </si>
  <si>
    <t>5-10%</t>
  </si>
  <si>
    <t>10 - 20%</t>
  </si>
  <si>
    <t>20%-40%</t>
  </si>
  <si>
    <t>Bariatric Surgery</t>
  </si>
  <si>
    <t>GOAL WEIGHT:</t>
  </si>
  <si>
    <t>CO-MORBIDITIES:</t>
  </si>
  <si>
    <t>HEIGHT (IN)</t>
  </si>
  <si>
    <t>HEIGHT (IN):</t>
  </si>
  <si>
    <t>4'10"</t>
  </si>
  <si>
    <t>4'11"</t>
  </si>
  <si>
    <t>5'0"</t>
  </si>
  <si>
    <t>5'1"</t>
  </si>
  <si>
    <t>4'10.5"</t>
  </si>
  <si>
    <t>4'11.5"</t>
  </si>
  <si>
    <t>5'.5"</t>
  </si>
  <si>
    <t>5'1.5"</t>
  </si>
  <si>
    <t>5'2"</t>
  </si>
  <si>
    <t>5'2.5"</t>
  </si>
  <si>
    <t>5'3"</t>
  </si>
  <si>
    <t>5'3.5"</t>
  </si>
  <si>
    <t>5'4"</t>
  </si>
  <si>
    <t>5'4.5"</t>
  </si>
  <si>
    <t>5'5"</t>
  </si>
  <si>
    <t>5'5.5"</t>
  </si>
  <si>
    <t>5'6"</t>
  </si>
  <si>
    <t>5'6.5"</t>
  </si>
  <si>
    <t>5'7"</t>
  </si>
  <si>
    <t>5'7.5"</t>
  </si>
  <si>
    <t>5'8</t>
  </si>
  <si>
    <t>5'8.5"</t>
  </si>
  <si>
    <t>5'9"</t>
  </si>
  <si>
    <t>5'9.5"</t>
  </si>
  <si>
    <t>5'10"</t>
  </si>
  <si>
    <t>5'10.5"</t>
  </si>
  <si>
    <t>5'11"</t>
  </si>
  <si>
    <t>5'11.5</t>
  </si>
  <si>
    <t>6'0"</t>
  </si>
  <si>
    <t>6'.5"</t>
  </si>
  <si>
    <t>6'1"</t>
  </si>
  <si>
    <t>6'1.5"</t>
  </si>
  <si>
    <t>6'2"</t>
  </si>
  <si>
    <t>6'2.5"</t>
  </si>
  <si>
    <t>6'3"</t>
  </si>
  <si>
    <t>6'3.5"</t>
  </si>
  <si>
    <t>6'4"</t>
  </si>
  <si>
    <t>BMI:</t>
  </si>
  <si>
    <t>CO-MORBIDITIES</t>
  </si>
  <si>
    <t>Hypertension</t>
  </si>
  <si>
    <t>Hyperlipidemia</t>
  </si>
  <si>
    <t>Sleep Apnea</t>
  </si>
  <si>
    <t>Depression</t>
  </si>
  <si>
    <t>Anxiety</t>
  </si>
  <si>
    <t>Arthritis</t>
  </si>
  <si>
    <t>Asthma</t>
  </si>
  <si>
    <t>GERD</t>
  </si>
  <si>
    <t>Hypothyroidism</t>
  </si>
  <si>
    <t>Heart Disease</t>
  </si>
  <si>
    <t>Stroke</t>
  </si>
  <si>
    <t>Type II Diabetes</t>
  </si>
  <si>
    <t>Morbid Obesity</t>
  </si>
  <si>
    <t>Other</t>
  </si>
  <si>
    <t>Weight loss (lbs)</t>
  </si>
  <si>
    <t>Weight (lbs)</t>
  </si>
  <si>
    <t>OBESITY PYRAMID</t>
  </si>
  <si>
    <t>Lifestyle Modification                                                            (Diet, Exercise, Bahavioral Modification)</t>
  </si>
  <si>
    <t>Weight Management                                                      (VLCD, LCD &amp; Nutritional Counseling)</t>
  </si>
  <si>
    <t>% of weight lost by Treatment</t>
  </si>
  <si>
    <t>Obesity Medicine                                        (Pharmacotherapy)</t>
  </si>
  <si>
    <t>OBESITY TREATMENT OPTIONS</t>
  </si>
  <si>
    <t>What Treatment Option will get you the most weight loss?</t>
  </si>
  <si>
    <t>Treatment Option that will get you closest to your Goal Weight is:</t>
  </si>
  <si>
    <r>
      <t xml:space="preserve">WEIGHT MANAGEMENT </t>
    </r>
    <r>
      <rPr>
        <b/>
        <sz val="10"/>
        <color theme="1"/>
        <rFont val="Calibri"/>
        <family val="2"/>
        <scheme val="minor"/>
      </rPr>
      <t xml:space="preserve">(VLCD, Nutrition Counseling, Etc.)   </t>
    </r>
    <r>
      <rPr>
        <b/>
        <sz val="14"/>
        <color theme="1"/>
        <rFont val="Calibri"/>
        <family val="2"/>
        <scheme val="minor"/>
      </rPr>
      <t xml:space="preserve">    (5-10%) </t>
    </r>
  </si>
  <si>
    <r>
      <t xml:space="preserve">OBESITY MEDICINE  </t>
    </r>
    <r>
      <rPr>
        <b/>
        <sz val="10"/>
        <color theme="1"/>
        <rFont val="Calibri"/>
        <family val="2"/>
        <scheme val="minor"/>
      </rPr>
      <t xml:space="preserve">(Pharmacotherapy)                 </t>
    </r>
    <r>
      <rPr>
        <b/>
        <sz val="14"/>
        <color theme="1"/>
        <rFont val="Calibri"/>
        <family val="2"/>
        <scheme val="minor"/>
      </rPr>
      <t xml:space="preserve">          (10-15%) </t>
    </r>
  </si>
  <si>
    <r>
      <t xml:space="preserve">BARIATRIC SURGERY      </t>
    </r>
    <r>
      <rPr>
        <b/>
        <sz val="10"/>
        <color theme="1"/>
        <rFont val="Calibri"/>
        <family val="2"/>
        <scheme val="minor"/>
      </rPr>
      <t xml:space="preserve">(Gastric Bypass, Sleeve, etc.)  </t>
    </r>
    <r>
      <rPr>
        <b/>
        <sz val="14"/>
        <color theme="1"/>
        <rFont val="Calibri"/>
        <family val="2"/>
        <scheme val="minor"/>
      </rPr>
      <t xml:space="preserve">                    (20-40%)</t>
    </r>
  </si>
  <si>
    <r>
      <t xml:space="preserve">LIFESTYLE MODIFICATION                                                                                                                                                       </t>
    </r>
    <r>
      <rPr>
        <b/>
        <i/>
        <sz val="14"/>
        <color theme="1"/>
        <rFont val="Calibri"/>
        <family val="2"/>
        <scheme val="minor"/>
      </rPr>
      <t xml:space="preserve">This is the foundation for all Options - Diet, Exercise and Behavior Modification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(2-5%)</t>
    </r>
  </si>
  <si>
    <t>Class 3 Obesity: BMI - 40.0 or higher, Class 2 Obesity: BMI – 35 to 39.9, or Class 1 Obesity: BMI – 30 to 34.9 if  the patient also has a weight related disease? (hypertension, hyperlipidemia, diabetes, etc.)</t>
  </si>
  <si>
    <t>1. Ambulatory referral to Obesity Treatment  (Obesity Med/Weight Management or Bariatric Surgery)</t>
  </si>
  <si>
    <t>2. E-Consult to Advanced Therapeutic Endoscopy (ECON1L)</t>
  </si>
  <si>
    <t>3. Provider selected Anti – Obesity Medication</t>
  </si>
  <si>
    <t>Class 1 Obesity: BMI – 30 to 34.9</t>
  </si>
  <si>
    <t>2. Provider selected Anti – Obesity Medication</t>
  </si>
  <si>
    <t>Referrals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</si>
</sst>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9FA04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27AB6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5" fillId="0" borderId="1" xfId="0" applyFont="1" applyBorder="1" applyAlignment="1"/>
    <xf numFmtId="1" fontId="0" fillId="3" borderId="16" xfId="0" applyNumberFormat="1" applyFill="1" applyBorder="1" applyAlignment="1">
      <alignment horizontal="center"/>
    </xf>
    <xf numFmtId="1" fontId="0" fillId="3" borderId="17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19" xfId="0" applyFont="1" applyFill="1" applyBorder="1" applyAlignment="1"/>
    <xf numFmtId="0" fontId="5" fillId="0" borderId="19" xfId="0" applyFont="1" applyBorder="1" applyAlignment="1"/>
    <xf numFmtId="0" fontId="0" fillId="0" borderId="0" xfId="0" applyAlignment="1">
      <alignment horizontal="center"/>
    </xf>
    <xf numFmtId="0" fontId="3" fillId="0" borderId="21" xfId="0" applyFont="1" applyBorder="1" applyAlignment="1">
      <alignment vertical="center" wrapText="1"/>
    </xf>
    <xf numFmtId="9" fontId="0" fillId="0" borderId="22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19" xfId="0" applyFont="1" applyBorder="1"/>
    <xf numFmtId="0" fontId="1" fillId="0" borderId="14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0" fillId="0" borderId="6" xfId="0" applyBorder="1" applyAlignment="1"/>
    <xf numFmtId="0" fontId="0" fillId="0" borderId="11" xfId="0" applyBorder="1" applyAlignment="1"/>
    <xf numFmtId="9" fontId="0" fillId="0" borderId="23" xfId="0" applyNumberFormat="1" applyBorder="1" applyAlignment="1">
      <alignment horizontal="center"/>
    </xf>
    <xf numFmtId="1" fontId="0" fillId="3" borderId="24" xfId="0" applyNumberFormat="1" applyFill="1" applyBorder="1" applyAlignment="1">
      <alignment horizontal="center"/>
    </xf>
    <xf numFmtId="1" fontId="0" fillId="3" borderId="25" xfId="0" applyNumberFormat="1" applyFill="1" applyBorder="1" applyAlignment="1">
      <alignment horizontal="center"/>
    </xf>
    <xf numFmtId="0" fontId="0" fillId="0" borderId="5" xfId="0" applyBorder="1"/>
    <xf numFmtId="0" fontId="1" fillId="0" borderId="19" xfId="0" applyFont="1" applyBorder="1" applyAlignment="1">
      <alignment vertical="center"/>
    </xf>
    <xf numFmtId="0" fontId="5" fillId="0" borderId="0" xfId="0" applyFont="1" applyFill="1" applyBorder="1" applyAlignment="1"/>
    <xf numFmtId="0" fontId="0" fillId="0" borderId="0" xfId="0" applyBorder="1"/>
    <xf numFmtId="0" fontId="0" fillId="0" borderId="0" xfId="0" applyFill="1"/>
    <xf numFmtId="0" fontId="5" fillId="0" borderId="0" xfId="0" applyFont="1" applyBorder="1" applyAlignment="1"/>
    <xf numFmtId="0" fontId="7" fillId="0" borderId="19" xfId="0" applyFont="1" applyFill="1" applyBorder="1" applyAlignment="1"/>
    <xf numFmtId="0" fontId="7" fillId="0" borderId="18" xfId="0" applyFont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164" fontId="7" fillId="2" borderId="19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>
      <alignment horizontal="center"/>
    </xf>
    <xf numFmtId="0" fontId="13" fillId="0" borderId="19" xfId="0" applyFont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0" fontId="5" fillId="12" borderId="28" xfId="0" applyFont="1" applyFill="1" applyBorder="1" applyAlignment="1">
      <alignment horizontal="center" vertical="center" wrapText="1"/>
    </xf>
    <xf numFmtId="0" fontId="5" fillId="12" borderId="29" xfId="0" applyFont="1" applyFill="1" applyBorder="1" applyAlignment="1">
      <alignment horizontal="center" vertical="center" wrapText="1"/>
    </xf>
    <xf numFmtId="1" fontId="11" fillId="13" borderId="17" xfId="0" applyNumberFormat="1" applyFont="1" applyFill="1" applyBorder="1" applyAlignment="1">
      <alignment horizontal="center"/>
    </xf>
    <xf numFmtId="1" fontId="11" fillId="8" borderId="16" xfId="0" applyNumberFormat="1" applyFont="1" applyFill="1" applyBorder="1" applyAlignment="1">
      <alignment horizontal="center"/>
    </xf>
    <xf numFmtId="1" fontId="11" fillId="9" borderId="25" xfId="0" applyNumberFormat="1" applyFont="1" applyFill="1" applyBorder="1" applyAlignment="1">
      <alignment horizontal="center"/>
    </xf>
    <xf numFmtId="1" fontId="11" fillId="9" borderId="16" xfId="0" applyNumberFormat="1" applyFont="1" applyFill="1" applyBorder="1" applyAlignment="1">
      <alignment horizontal="center"/>
    </xf>
    <xf numFmtId="1" fontId="11" fillId="9" borderId="17" xfId="0" applyNumberFormat="1" applyFont="1" applyFill="1" applyBorder="1" applyAlignment="1">
      <alignment horizontal="center"/>
    </xf>
    <xf numFmtId="1" fontId="11" fillId="9" borderId="24" xfId="0" applyNumberFormat="1" applyFont="1" applyFill="1" applyBorder="1" applyAlignment="1">
      <alignment horizontal="center"/>
    </xf>
    <xf numFmtId="1" fontId="11" fillId="8" borderId="32" xfId="0" applyNumberFormat="1" applyFont="1" applyFill="1" applyBorder="1" applyAlignment="1">
      <alignment horizontal="center"/>
    </xf>
    <xf numFmtId="1" fontId="11" fillId="8" borderId="24" xfId="0" applyNumberFormat="1" applyFont="1" applyFill="1" applyBorder="1" applyAlignment="1">
      <alignment horizontal="center"/>
    </xf>
    <xf numFmtId="1" fontId="11" fillId="13" borderId="25" xfId="0" applyNumberFormat="1" applyFont="1" applyFill="1" applyBorder="1" applyAlignment="1">
      <alignment horizontal="center"/>
    </xf>
    <xf numFmtId="1" fontId="11" fillId="13" borderId="26" xfId="0" applyNumberFormat="1" applyFont="1" applyFill="1" applyBorder="1" applyAlignment="1">
      <alignment horizontal="center"/>
    </xf>
    <xf numFmtId="1" fontId="11" fillId="13" borderId="35" xfId="0" applyNumberFormat="1" applyFont="1" applyFill="1" applyBorder="1" applyAlignment="1">
      <alignment horizontal="center"/>
    </xf>
    <xf numFmtId="9" fontId="11" fillId="12" borderId="27" xfId="0" applyNumberFormat="1" applyFont="1" applyFill="1" applyBorder="1" applyAlignment="1">
      <alignment horizontal="center"/>
    </xf>
    <xf numFmtId="9" fontId="11" fillId="12" borderId="37" xfId="0" applyNumberFormat="1" applyFont="1" applyFill="1" applyBorder="1" applyAlignment="1">
      <alignment horizontal="center"/>
    </xf>
    <xf numFmtId="9" fontId="11" fillId="12" borderId="38" xfId="0" applyNumberFormat="1" applyFont="1" applyFill="1" applyBorder="1" applyAlignment="1">
      <alignment horizontal="center"/>
    </xf>
    <xf numFmtId="1" fontId="11" fillId="8" borderId="40" xfId="0" applyNumberFormat="1" applyFont="1" applyFill="1" applyBorder="1" applyAlignment="1">
      <alignment horizontal="center"/>
    </xf>
    <xf numFmtId="1" fontId="11" fillId="7" borderId="36" xfId="0" applyNumberFormat="1" applyFont="1" applyFill="1" applyBorder="1" applyAlignment="1">
      <alignment horizontal="center"/>
    </xf>
    <xf numFmtId="1" fontId="11" fillId="7" borderId="15" xfId="0" applyNumberFormat="1" applyFont="1" applyFill="1" applyBorder="1" applyAlignment="1">
      <alignment horizontal="center"/>
    </xf>
    <xf numFmtId="1" fontId="11" fillId="7" borderId="14" xfId="0" applyNumberFormat="1" applyFont="1" applyFill="1" applyBorder="1" applyAlignment="1">
      <alignment horizontal="center"/>
    </xf>
    <xf numFmtId="1" fontId="11" fillId="7" borderId="39" xfId="0" applyNumberFormat="1" applyFont="1" applyFill="1" applyBorder="1" applyAlignment="1">
      <alignment horizontal="center"/>
    </xf>
    <xf numFmtId="1" fontId="11" fillId="7" borderId="26" xfId="0" applyNumberFormat="1" applyFont="1" applyFill="1" applyBorder="1" applyAlignment="1">
      <alignment horizontal="center"/>
    </xf>
    <xf numFmtId="1" fontId="11" fillId="7" borderId="17" xfId="0" applyNumberFormat="1" applyFont="1" applyFill="1" applyBorder="1" applyAlignment="1">
      <alignment horizontal="center"/>
    </xf>
    <xf numFmtId="1" fontId="11" fillId="7" borderId="16" xfId="0" applyNumberFormat="1" applyFont="1" applyFill="1" applyBorder="1" applyAlignment="1">
      <alignment horizontal="center"/>
    </xf>
    <xf numFmtId="1" fontId="11" fillId="7" borderId="32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/>
    <xf numFmtId="2" fontId="7" fillId="0" borderId="33" xfId="0" applyNumberFormat="1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0" fillId="11" borderId="0" xfId="0" applyFill="1"/>
    <xf numFmtId="0" fontId="7" fillId="0" borderId="0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6" fillId="0" borderId="0" xfId="0" applyFont="1"/>
    <xf numFmtId="0" fontId="16" fillId="16" borderId="0" xfId="0" applyFont="1" applyFill="1"/>
    <xf numFmtId="0" fontId="0" fillId="16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2" borderId="1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9" fontId="11" fillId="12" borderId="26" xfId="0" applyNumberFormat="1" applyFont="1" applyFill="1" applyBorder="1" applyAlignment="1">
      <alignment horizontal="right"/>
    </xf>
    <xf numFmtId="9" fontId="11" fillId="12" borderId="18" xfId="0" applyNumberFormat="1" applyFont="1" applyFill="1" applyBorder="1" applyAlignment="1">
      <alignment horizontal="right"/>
    </xf>
    <xf numFmtId="9" fontId="11" fillId="12" borderId="32" xfId="0" applyNumberFormat="1" applyFont="1" applyFill="1" applyBorder="1" applyAlignment="1">
      <alignment horizontal="right"/>
    </xf>
    <xf numFmtId="9" fontId="11" fillId="12" borderId="24" xfId="0" applyNumberFormat="1" applyFont="1" applyFill="1" applyBorder="1" applyAlignment="1">
      <alignment horizontal="right"/>
    </xf>
    <xf numFmtId="9" fontId="11" fillId="12" borderId="30" xfId="0" applyNumberFormat="1" applyFont="1" applyFill="1" applyBorder="1" applyAlignment="1">
      <alignment horizontal="right"/>
    </xf>
    <xf numFmtId="9" fontId="11" fillId="12" borderId="25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7" fillId="7" borderId="1" xfId="0" applyFont="1" applyFill="1" applyBorder="1" applyAlignment="1">
      <alignment horizontal="center" wrapText="1"/>
    </xf>
    <xf numFmtId="0" fontId="7" fillId="7" borderId="1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16" fillId="14" borderId="0" xfId="0" applyFont="1" applyFill="1" applyAlignment="1">
      <alignment horizontal="center" vertical="center" wrapText="1"/>
    </xf>
    <xf numFmtId="0" fontId="16" fillId="15" borderId="0" xfId="0" applyFont="1" applyFill="1" applyAlignment="1">
      <alignment horizontal="center" wrapText="1"/>
    </xf>
    <xf numFmtId="0" fontId="12" fillId="10" borderId="1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9" fontId="11" fillId="12" borderId="31" xfId="0" applyNumberFormat="1" applyFont="1" applyFill="1" applyBorder="1" applyAlignment="1">
      <alignment horizontal="right"/>
    </xf>
    <xf numFmtId="9" fontId="11" fillId="12" borderId="33" xfId="0" applyNumberFormat="1" applyFont="1" applyFill="1" applyBorder="1" applyAlignment="1">
      <alignment horizontal="right"/>
    </xf>
    <xf numFmtId="9" fontId="11" fillId="12" borderId="20" xfId="0" applyNumberFormat="1" applyFont="1" applyFill="1" applyBorder="1" applyAlignment="1">
      <alignment horizontal="right"/>
    </xf>
    <xf numFmtId="9" fontId="11" fillId="12" borderId="34" xfId="0" applyNumberFormat="1" applyFont="1" applyFill="1" applyBorder="1" applyAlignment="1">
      <alignment horizontal="right"/>
    </xf>
    <xf numFmtId="0" fontId="7" fillId="13" borderId="7" xfId="0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FFCCFF"/>
      <color rgb="FFFF99FF"/>
      <color rgb="FFFFCC99"/>
      <color rgb="FF66FFCC"/>
      <color rgb="FFFFFFCC"/>
      <color rgb="FF00FFCC"/>
      <color rgb="FF79FA04"/>
      <color rgb="FFFF66FF"/>
      <color rgb="FF27AB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22861</xdr:rowOff>
    </xdr:from>
    <xdr:to>
      <xdr:col>4</xdr:col>
      <xdr:colOff>106680</xdr:colOff>
      <xdr:row>0</xdr:row>
      <xdr:rowOff>188726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5EA37D-E031-63B8-FE2A-A675BD94B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22861"/>
          <a:ext cx="2583180" cy="165865"/>
        </a:xfrm>
        <a:prstGeom prst="rect">
          <a:avLst/>
        </a:prstGeom>
      </xdr:spPr>
    </xdr:pic>
    <xdr:clientData/>
  </xdr:twoCellAnchor>
  <xdr:twoCellAnchor>
    <xdr:from>
      <xdr:col>4</xdr:col>
      <xdr:colOff>548640</xdr:colOff>
      <xdr:row>0</xdr:row>
      <xdr:rowOff>45720</xdr:rowOff>
    </xdr:from>
    <xdr:to>
      <xdr:col>8</xdr:col>
      <xdr:colOff>587375</xdr:colOff>
      <xdr:row>4</xdr:row>
      <xdr:rowOff>174625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4016A59-3E68-68B1-D26F-17010FF3FAE4}"/>
            </a:ext>
          </a:extLst>
        </xdr:cNvPr>
        <xdr:cNvSpPr txBox="1">
          <a:spLocks noChangeArrowheads="1"/>
        </xdr:cNvSpPr>
      </xdr:nvSpPr>
      <xdr:spPr bwMode="auto">
        <a:xfrm>
          <a:off x="3665220" y="45720"/>
          <a:ext cx="2477135" cy="951865"/>
        </a:xfrm>
        <a:prstGeom prst="rect">
          <a:avLst/>
        </a:prstGeom>
        <a:noFill/>
        <a:ln w="12700">
          <a:solidFill>
            <a:schemeClr val="dk1">
              <a:lumMod val="0"/>
              <a:lumOff val="0"/>
            </a:schemeClr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dk1">
                    <a:lumMod val="0"/>
                    <a:lumOff val="0"/>
                  </a:schemeClr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rgbClr val="C0C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EPIC STICKER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38100</xdr:colOff>
      <xdr:row>7</xdr:row>
      <xdr:rowOff>57149</xdr:rowOff>
    </xdr:from>
    <xdr:to>
      <xdr:col>8</xdr:col>
      <xdr:colOff>581026</xdr:colOff>
      <xdr:row>21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9A41715-6600-A82C-E112-A2252AC1E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1562099"/>
          <a:ext cx="5429251" cy="2743201"/>
        </a:xfrm>
        <a:prstGeom prst="rect">
          <a:avLst/>
        </a:prstGeom>
        <a:ln w="38100"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19050</xdr:rowOff>
    </xdr:from>
    <xdr:to>
      <xdr:col>7</xdr:col>
      <xdr:colOff>905510</xdr:colOff>
      <xdr:row>6</xdr:row>
      <xdr:rowOff>81280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6B08BE0F-1A4B-4741-8303-EDDB033BFCA8}"/>
            </a:ext>
          </a:extLst>
        </xdr:cNvPr>
        <xdr:cNvSpPr txBox="1">
          <a:spLocks noChangeArrowheads="1"/>
        </xdr:cNvSpPr>
      </xdr:nvSpPr>
      <xdr:spPr bwMode="auto">
        <a:xfrm>
          <a:off x="5362575" y="657225"/>
          <a:ext cx="2477135" cy="995680"/>
        </a:xfrm>
        <a:prstGeom prst="rect">
          <a:avLst/>
        </a:prstGeom>
        <a:noFill/>
        <a:ln w="12700">
          <a:solidFill>
            <a:schemeClr val="dk1">
              <a:lumMod val="0"/>
              <a:lumOff val="0"/>
            </a:schemeClr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dk1">
                    <a:lumMod val="0"/>
                    <a:lumOff val="0"/>
                  </a:schemeClr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rgbClr val="C0C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EPIC STICKER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3</xdr:col>
      <xdr:colOff>85725</xdr:colOff>
      <xdr:row>1</xdr:row>
      <xdr:rowOff>189070</xdr:rowOff>
    </xdr:from>
    <xdr:to>
      <xdr:col>5</xdr:col>
      <xdr:colOff>66675</xdr:colOff>
      <xdr:row>6</xdr:row>
      <xdr:rowOff>180974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8585DA3-22E9-8DEB-D99A-B7DA86EFE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27220"/>
          <a:ext cx="1943100" cy="1125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6</xdr:col>
      <xdr:colOff>269083</xdr:colOff>
      <xdr:row>9</xdr:row>
      <xdr:rowOff>4084674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57AD38-85EA-5392-4151-B0D004BCF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52625"/>
          <a:ext cx="5517358" cy="408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D586-CEE6-40AF-B1B8-26DE13D6210F}">
  <sheetPr codeName="Sheet1"/>
  <dimension ref="B1:L40"/>
  <sheetViews>
    <sheetView topLeftCell="A21" workbookViewId="0">
      <selection activeCell="B36" sqref="B36:D36"/>
    </sheetView>
  </sheetViews>
  <sheetFormatPr defaultRowHeight="15" x14ac:dyDescent="0.25"/>
  <cols>
    <col min="2" max="2" width="16.85546875" bestFit="1" customWidth="1"/>
    <col min="3" max="3" width="10.7109375" customWidth="1"/>
  </cols>
  <sheetData>
    <row r="1" spans="2:10" ht="19.899999999999999" customHeight="1" x14ac:dyDescent="0.25">
      <c r="B1" s="81"/>
      <c r="C1" s="81"/>
      <c r="D1" s="81"/>
      <c r="E1" s="81"/>
      <c r="F1" s="81"/>
      <c r="G1" s="81"/>
      <c r="H1" s="81"/>
      <c r="I1" s="81"/>
    </row>
    <row r="2" spans="2:10" ht="15.75" thickBot="1" x14ac:dyDescent="0.3">
      <c r="B2" s="102"/>
      <c r="C2" s="102"/>
      <c r="D2" s="102"/>
      <c r="F2" s="102"/>
      <c r="G2" s="102"/>
      <c r="H2" s="102"/>
      <c r="I2" s="102"/>
    </row>
    <row r="3" spans="2:10" ht="16.5" thickBot="1" x14ac:dyDescent="0.3">
      <c r="B3" s="12" t="s">
        <v>10</v>
      </c>
      <c r="C3" s="82"/>
      <c r="D3" s="83"/>
      <c r="F3" s="6"/>
      <c r="G3" s="6"/>
      <c r="H3" s="6"/>
      <c r="I3" s="6"/>
    </row>
    <row r="4" spans="2:10" ht="16.5" thickBot="1" x14ac:dyDescent="0.3">
      <c r="B4" s="13" t="s">
        <v>48</v>
      </c>
      <c r="C4" s="85" t="e">
        <f>703*C5/C3/C3</f>
        <v>#DIV/0!</v>
      </c>
      <c r="D4" s="86"/>
      <c r="F4" s="84"/>
      <c r="G4" s="84"/>
      <c r="H4" s="84"/>
      <c r="I4" s="6"/>
      <c r="J4" s="2"/>
    </row>
    <row r="5" spans="2:10" ht="16.5" thickBot="1" x14ac:dyDescent="0.3">
      <c r="B5" s="7" t="s">
        <v>0</v>
      </c>
      <c r="C5" s="82"/>
      <c r="D5" s="83"/>
      <c r="F5" s="5"/>
      <c r="G5" s="5"/>
      <c r="H5" s="5"/>
      <c r="I5" s="6"/>
    </row>
    <row r="7" spans="2:10" ht="18.75" x14ac:dyDescent="0.3">
      <c r="B7" s="89" t="s">
        <v>66</v>
      </c>
      <c r="C7" s="89"/>
      <c r="D7" s="89"/>
      <c r="E7" s="89"/>
      <c r="F7" s="89"/>
      <c r="G7" s="89"/>
      <c r="H7" s="89"/>
      <c r="I7" s="89"/>
    </row>
    <row r="23" spans="2:10" ht="15.75" thickBot="1" x14ac:dyDescent="0.3"/>
    <row r="24" spans="2:10" ht="30.75" thickBot="1" x14ac:dyDescent="0.3">
      <c r="B24" s="15" t="s">
        <v>1</v>
      </c>
      <c r="C24" s="19" t="s">
        <v>64</v>
      </c>
      <c r="D24" s="4" t="s">
        <v>65</v>
      </c>
      <c r="E24" s="103" t="s">
        <v>69</v>
      </c>
      <c r="F24" s="104"/>
      <c r="G24" s="104"/>
      <c r="H24" s="104"/>
      <c r="I24" s="105"/>
      <c r="J24" s="1"/>
    </row>
    <row r="25" spans="2:10" ht="15.75" thickBot="1" x14ac:dyDescent="0.3">
      <c r="B25" s="16">
        <v>0.02</v>
      </c>
      <c r="C25" s="8">
        <f>C5*0.02</f>
        <v>0</v>
      </c>
      <c r="D25" s="9">
        <f>C5-C25</f>
        <v>0</v>
      </c>
      <c r="E25" s="87" t="s">
        <v>2</v>
      </c>
      <c r="F25" s="106"/>
      <c r="G25" s="106"/>
      <c r="H25" s="106"/>
      <c r="I25" s="107"/>
    </row>
    <row r="26" spans="2:10" ht="15.75" thickBot="1" x14ac:dyDescent="0.3">
      <c r="B26" s="16">
        <v>0.05</v>
      </c>
      <c r="C26" s="8">
        <f>C5*0.05</f>
        <v>0</v>
      </c>
      <c r="D26" s="9">
        <f>C5-C26</f>
        <v>0</v>
      </c>
      <c r="E26" s="88"/>
      <c r="F26" s="99" t="s">
        <v>3</v>
      </c>
      <c r="G26" s="23"/>
      <c r="H26" s="106"/>
      <c r="I26" s="107"/>
    </row>
    <row r="27" spans="2:10" ht="15.75" thickBot="1" x14ac:dyDescent="0.3">
      <c r="B27" s="16">
        <v>0.08</v>
      </c>
      <c r="C27" s="8">
        <f>C5*0.08</f>
        <v>0</v>
      </c>
      <c r="D27" s="9">
        <f>C5-C27</f>
        <v>0</v>
      </c>
      <c r="E27" s="20"/>
      <c r="F27" s="100"/>
      <c r="G27" s="23"/>
      <c r="H27" s="108"/>
      <c r="I27" s="109"/>
    </row>
    <row r="28" spans="2:10" ht="15.75" thickBot="1" x14ac:dyDescent="0.3">
      <c r="B28" s="16">
        <v>0.1</v>
      </c>
      <c r="C28" s="8">
        <f>C5*0.1</f>
        <v>0</v>
      </c>
      <c r="D28" s="9">
        <f>C5-C28</f>
        <v>0</v>
      </c>
      <c r="E28" s="26"/>
      <c r="F28" s="101"/>
      <c r="G28" s="90" t="s">
        <v>4</v>
      </c>
      <c r="H28" s="24"/>
      <c r="I28" s="25"/>
    </row>
    <row r="29" spans="2:10" ht="15.75" thickBot="1" x14ac:dyDescent="0.3">
      <c r="B29" s="16">
        <v>0.15</v>
      </c>
      <c r="C29" s="8">
        <f>C5*0.15</f>
        <v>0</v>
      </c>
      <c r="D29" s="9">
        <f>C5-C29</f>
        <v>0</v>
      </c>
      <c r="E29" s="30"/>
      <c r="F29" s="21"/>
      <c r="G29" s="91"/>
      <c r="H29" s="24"/>
      <c r="I29" s="25"/>
    </row>
    <row r="30" spans="2:10" ht="15.75" thickBot="1" x14ac:dyDescent="0.3">
      <c r="B30" s="16">
        <v>0.2</v>
      </c>
      <c r="C30" s="8">
        <f>C5*0.2</f>
        <v>0</v>
      </c>
      <c r="D30" s="9">
        <f>C5-C30</f>
        <v>0</v>
      </c>
      <c r="E30" s="20"/>
      <c r="F30" s="21"/>
      <c r="G30" s="92"/>
      <c r="H30" s="93" t="s">
        <v>5</v>
      </c>
      <c r="I30" s="94"/>
    </row>
    <row r="31" spans="2:10" x14ac:dyDescent="0.25">
      <c r="B31" s="16">
        <v>0.25</v>
      </c>
      <c r="C31" s="8">
        <f>C5*0.25</f>
        <v>0</v>
      </c>
      <c r="D31" s="9">
        <f>C5-C31</f>
        <v>0</v>
      </c>
      <c r="E31" s="20"/>
      <c r="F31" s="21"/>
      <c r="G31" s="21"/>
      <c r="H31" s="95"/>
      <c r="I31" s="96"/>
    </row>
    <row r="32" spans="2:10" x14ac:dyDescent="0.25">
      <c r="B32" s="16">
        <v>0.3</v>
      </c>
      <c r="C32" s="8">
        <f>C5*0.3</f>
        <v>0</v>
      </c>
      <c r="D32" s="9">
        <f>C5-C32</f>
        <v>0</v>
      </c>
      <c r="E32" s="20"/>
      <c r="F32" s="21"/>
      <c r="G32" s="21"/>
      <c r="H32" s="95"/>
      <c r="I32" s="96"/>
    </row>
    <row r="33" spans="2:12" x14ac:dyDescent="0.25">
      <c r="B33" s="16">
        <v>0.35</v>
      </c>
      <c r="C33" s="8">
        <f>C5*0.35</f>
        <v>0</v>
      </c>
      <c r="D33" s="9">
        <f>C5-C33</f>
        <v>0</v>
      </c>
      <c r="E33" s="20"/>
      <c r="F33" s="21"/>
      <c r="G33" s="21"/>
      <c r="H33" s="95"/>
      <c r="I33" s="96"/>
    </row>
    <row r="34" spans="2:12" ht="15.75" thickBot="1" x14ac:dyDescent="0.3">
      <c r="B34" s="27">
        <v>0.4</v>
      </c>
      <c r="C34" s="28">
        <f>C5*0.4</f>
        <v>0</v>
      </c>
      <c r="D34" s="29">
        <f>C5-C34</f>
        <v>0</v>
      </c>
      <c r="E34" s="3"/>
      <c r="F34" s="22"/>
      <c r="G34" s="22"/>
      <c r="H34" s="97"/>
      <c r="I34" s="98"/>
    </row>
    <row r="35" spans="2:12" ht="33" customHeight="1" thickBot="1" x14ac:dyDescent="0.3">
      <c r="B35" s="31" t="s">
        <v>7</v>
      </c>
      <c r="C35" s="116"/>
      <c r="D35" s="117"/>
      <c r="E35" s="124" t="s">
        <v>67</v>
      </c>
      <c r="F35" s="125"/>
      <c r="G35" s="125"/>
      <c r="H35" s="125"/>
      <c r="I35" s="126"/>
    </row>
    <row r="36" spans="2:12" ht="30" customHeight="1" thickBot="1" x14ac:dyDescent="0.3">
      <c r="B36" s="118" t="s">
        <v>8</v>
      </c>
      <c r="C36" s="119"/>
      <c r="D36" s="120"/>
      <c r="E36" s="130" t="s">
        <v>68</v>
      </c>
      <c r="F36" s="131"/>
      <c r="G36" s="131"/>
      <c r="H36" s="131"/>
      <c r="I36" s="132"/>
    </row>
    <row r="37" spans="2:12" ht="30.75" customHeight="1" thickBot="1" x14ac:dyDescent="0.3">
      <c r="B37" s="110"/>
      <c r="C37" s="111"/>
      <c r="D37" s="112"/>
      <c r="E37" s="127" t="s">
        <v>70</v>
      </c>
      <c r="F37" s="128"/>
      <c r="G37" s="128"/>
      <c r="H37" s="128"/>
      <c r="I37" s="129"/>
    </row>
    <row r="38" spans="2:12" ht="20.25" customHeight="1" thickBot="1" x14ac:dyDescent="0.3">
      <c r="B38" s="113"/>
      <c r="C38" s="114"/>
      <c r="D38" s="115"/>
      <c r="E38" s="121" t="s">
        <v>6</v>
      </c>
      <c r="F38" s="122"/>
      <c r="G38" s="122"/>
      <c r="H38" s="122"/>
      <c r="I38" s="123"/>
      <c r="L38" s="1"/>
    </row>
    <row r="40" spans="2:12" x14ac:dyDescent="0.25">
      <c r="K40" s="17"/>
    </row>
  </sheetData>
  <mergeCells count="23">
    <mergeCell ref="B37:D38"/>
    <mergeCell ref="C35:D35"/>
    <mergeCell ref="B36:D36"/>
    <mergeCell ref="E38:I38"/>
    <mergeCell ref="E35:I35"/>
    <mergeCell ref="E37:I37"/>
    <mergeCell ref="E36:I36"/>
    <mergeCell ref="G28:G30"/>
    <mergeCell ref="H30:I34"/>
    <mergeCell ref="F26:F28"/>
    <mergeCell ref="B2:D2"/>
    <mergeCell ref="F2:I2"/>
    <mergeCell ref="C3:D3"/>
    <mergeCell ref="E24:I24"/>
    <mergeCell ref="F25:I25"/>
    <mergeCell ref="H26:I26"/>
    <mergeCell ref="H27:I27"/>
    <mergeCell ref="B1:I1"/>
    <mergeCell ref="C5:D5"/>
    <mergeCell ref="F4:H4"/>
    <mergeCell ref="C4:D4"/>
    <mergeCell ref="E25:E26"/>
    <mergeCell ref="B7:I7"/>
  </mergeCells>
  <pageMargins left="0.7" right="0.7" top="0.75" bottom="0.75" header="0.3" footer="0.3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5A8204-7342-455F-8C17-321505F66890}">
          <x14:formula1>
            <xm:f>LIST!$B$4:$B$40</xm:f>
          </x14:formula1>
          <xm:sqref>C3:D3</xm:sqref>
        </x14:dataValidation>
        <x14:dataValidation type="list" allowBlank="1" showInputMessage="1" showErrorMessage="1" xr:uid="{889E87B1-E5B3-49A0-8D0A-B72F1826F96B}">
          <x14:formula1>
            <xm:f>LIST!$F$4:$F$17</xm:f>
          </x14:formula1>
          <xm:sqref>B37:D38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E292-9994-4FBE-84BB-9227821B2CD2}">
  <dimension ref="B1:K25"/>
  <sheetViews>
    <sheetView tabSelected="1" zoomScaleNormal="100" workbookViewId="0">
      <selection activeCell="B1" sqref="B1:H25"/>
    </sheetView>
  </sheetViews>
  <sheetFormatPr defaultRowHeight="15" x14ac:dyDescent="0.25"/>
  <cols>
    <col min="2" max="2" width="20.140625" customWidth="1"/>
    <col min="3" max="5" width="14.7109375" customWidth="1"/>
    <col min="6" max="6" width="14.42578125" customWidth="1"/>
    <col min="7" max="7" width="16.140625" customWidth="1"/>
    <col min="8" max="8" width="13.85546875" customWidth="1"/>
    <col min="9" max="9" width="30.7109375" customWidth="1"/>
    <col min="10" max="10" width="31" customWidth="1"/>
    <col min="11" max="11" width="62.85546875" customWidth="1"/>
  </cols>
  <sheetData>
    <row r="1" spans="2:11" ht="34.5" customHeight="1" thickBot="1" x14ac:dyDescent="0.3">
      <c r="B1" s="145" t="s">
        <v>71</v>
      </c>
      <c r="C1" s="146"/>
      <c r="D1" s="146"/>
      <c r="E1" s="146"/>
      <c r="F1" s="146"/>
      <c r="G1" s="146"/>
      <c r="H1" s="147"/>
    </row>
    <row r="2" spans="2:11" ht="15.75" thickBot="1" x14ac:dyDescent="0.3"/>
    <row r="3" spans="2:11" ht="19.5" customHeight="1" thickBot="1" x14ac:dyDescent="0.35">
      <c r="B3" s="38" t="s">
        <v>10</v>
      </c>
      <c r="C3" s="39">
        <v>0</v>
      </c>
      <c r="D3" s="42"/>
      <c r="E3" s="42"/>
      <c r="F3" s="33"/>
      <c r="G3" s="33"/>
      <c r="H3" s="33"/>
    </row>
    <row r="4" spans="2:11" ht="19.5" customHeight="1" thickBot="1" x14ac:dyDescent="0.35">
      <c r="B4" s="37" t="s">
        <v>48</v>
      </c>
      <c r="C4" s="71" t="e">
        <f>703*C5/C3/C3</f>
        <v>#DIV/0!</v>
      </c>
      <c r="D4" s="70"/>
      <c r="E4" s="70"/>
      <c r="F4" s="70"/>
      <c r="G4" s="33"/>
      <c r="H4" s="33"/>
    </row>
    <row r="5" spans="2:11" ht="19.5" customHeight="1" thickBot="1" x14ac:dyDescent="0.35">
      <c r="B5" s="40" t="s">
        <v>0</v>
      </c>
      <c r="C5" s="39">
        <v>0</v>
      </c>
      <c r="D5" s="42"/>
      <c r="E5" s="42"/>
      <c r="F5" s="33"/>
      <c r="G5" s="33"/>
      <c r="H5" s="33"/>
    </row>
    <row r="6" spans="2:11" ht="15" customHeight="1" thickBot="1" x14ac:dyDescent="0.3">
      <c r="B6" s="32"/>
      <c r="C6" s="35"/>
      <c r="D6" s="32"/>
      <c r="E6" s="32"/>
      <c r="F6" s="33"/>
      <c r="G6" s="33"/>
      <c r="H6" s="33"/>
    </row>
    <row r="7" spans="2:11" ht="21.75" customHeight="1" thickBot="1" x14ac:dyDescent="0.35">
      <c r="B7" s="36" t="s">
        <v>7</v>
      </c>
      <c r="C7" s="72"/>
      <c r="E7" s="32"/>
      <c r="F7" s="33"/>
      <c r="G7" s="33"/>
      <c r="H7" s="33"/>
    </row>
    <row r="8" spans="2:11" ht="4.5" customHeight="1" x14ac:dyDescent="0.3">
      <c r="B8" s="41"/>
      <c r="C8" s="74"/>
      <c r="E8" s="32"/>
      <c r="F8" s="33"/>
      <c r="G8" s="33"/>
      <c r="H8" s="33"/>
    </row>
    <row r="9" spans="2:11" s="34" customFormat="1" ht="3.75" customHeight="1" x14ac:dyDescent="0.25">
      <c r="B9" s="73"/>
      <c r="C9" s="73"/>
      <c r="D9" s="73"/>
      <c r="E9" s="73"/>
      <c r="F9" s="73"/>
      <c r="G9" s="73"/>
      <c r="H9" s="73"/>
    </row>
    <row r="10" spans="2:11" s="34" customFormat="1" ht="327" customHeight="1" thickBot="1" x14ac:dyDescent="0.3"/>
    <row r="11" spans="2:11" ht="55.5" customHeight="1" thickBot="1" x14ac:dyDescent="0.35">
      <c r="B11" s="140" t="s">
        <v>77</v>
      </c>
      <c r="C11" s="141"/>
      <c r="D11" s="141"/>
      <c r="E11" s="141"/>
      <c r="F11" s="141"/>
      <c r="G11" s="141"/>
      <c r="H11" s="142"/>
      <c r="K11" s="75"/>
    </row>
    <row r="12" spans="2:11" ht="75.75" customHeight="1" thickBot="1" x14ac:dyDescent="0.3">
      <c r="B12" s="43" t="s">
        <v>72</v>
      </c>
      <c r="C12" s="152" t="s">
        <v>74</v>
      </c>
      <c r="D12" s="153"/>
      <c r="E12" s="154" t="s">
        <v>75</v>
      </c>
      <c r="F12" s="155"/>
      <c r="G12" s="156" t="s">
        <v>76</v>
      </c>
      <c r="H12" s="157"/>
      <c r="K12" s="80"/>
    </row>
    <row r="13" spans="2:11" ht="136.5" customHeight="1" thickBot="1" x14ac:dyDescent="0.3">
      <c r="B13" s="44" t="s">
        <v>1</v>
      </c>
      <c r="C13" s="45" t="s">
        <v>64</v>
      </c>
      <c r="D13" s="46" t="s">
        <v>65</v>
      </c>
      <c r="E13" s="45" t="s">
        <v>64</v>
      </c>
      <c r="F13" s="46" t="s">
        <v>65</v>
      </c>
      <c r="G13" s="45" t="s">
        <v>64</v>
      </c>
      <c r="H13" s="46" t="s">
        <v>65</v>
      </c>
      <c r="K13" s="75" t="s">
        <v>84</v>
      </c>
    </row>
    <row r="14" spans="2:11" ht="15.75" x14ac:dyDescent="0.25">
      <c r="B14" s="58">
        <v>0.02</v>
      </c>
      <c r="C14" s="62">
        <f>C5*0.02</f>
        <v>0</v>
      </c>
      <c r="D14" s="63">
        <f>C5-C14</f>
        <v>0</v>
      </c>
      <c r="E14" s="64">
        <f>C5*0.02</f>
        <v>0</v>
      </c>
      <c r="F14" s="65">
        <f>C5-E14</f>
        <v>0</v>
      </c>
      <c r="G14" s="64">
        <f>C5*0.02</f>
        <v>0</v>
      </c>
      <c r="H14" s="63">
        <f>C5-G14</f>
        <v>0</v>
      </c>
    </row>
    <row r="15" spans="2:11" ht="23.25" customHeight="1" x14ac:dyDescent="0.25">
      <c r="B15" s="59">
        <v>0.05</v>
      </c>
      <c r="C15" s="66">
        <f>C5*0.05</f>
        <v>0</v>
      </c>
      <c r="D15" s="67">
        <f>C5-C15</f>
        <v>0</v>
      </c>
      <c r="E15" s="68">
        <f>C5*0.05</f>
        <v>0</v>
      </c>
      <c r="F15" s="69">
        <f>C5-E15</f>
        <v>0</v>
      </c>
      <c r="G15" s="68">
        <f>C5*0.05</f>
        <v>0</v>
      </c>
      <c r="H15" s="67">
        <f>C5-G15</f>
        <v>0</v>
      </c>
      <c r="J15" s="143" t="s">
        <v>78</v>
      </c>
      <c r="K15" s="76" t="s">
        <v>79</v>
      </c>
    </row>
    <row r="16" spans="2:11" ht="15.75" x14ac:dyDescent="0.25">
      <c r="B16" s="59">
        <v>0.08</v>
      </c>
      <c r="C16" s="56">
        <f>C5*0.08</f>
        <v>0</v>
      </c>
      <c r="D16" s="47">
        <f>C5-C16</f>
        <v>0</v>
      </c>
      <c r="E16" s="48">
        <f>C5*0.08</f>
        <v>0</v>
      </c>
      <c r="F16" s="53">
        <f>C5-E16</f>
        <v>0</v>
      </c>
      <c r="G16" s="50">
        <f>C5*0.08</f>
        <v>0</v>
      </c>
      <c r="H16" s="51">
        <f>C5-G16</f>
        <v>0</v>
      </c>
      <c r="J16" s="143"/>
      <c r="K16" s="77" t="s">
        <v>80</v>
      </c>
    </row>
    <row r="17" spans="2:11" ht="16.5" customHeight="1" thickBot="1" x14ac:dyDescent="0.3">
      <c r="B17" s="59">
        <v>0.1</v>
      </c>
      <c r="C17" s="57">
        <f>C5*0.1</f>
        <v>0</v>
      </c>
      <c r="D17" s="55">
        <f>C5-C17</f>
        <v>0</v>
      </c>
      <c r="E17" s="48">
        <f>C5*0.1</f>
        <v>0</v>
      </c>
      <c r="F17" s="53">
        <f>C5-E17</f>
        <v>0</v>
      </c>
      <c r="G17" s="50">
        <f>C5*0.1</f>
        <v>0</v>
      </c>
      <c r="H17" s="51">
        <f>C5-G17</f>
        <v>0</v>
      </c>
      <c r="J17" s="143"/>
      <c r="K17" s="77" t="s">
        <v>81</v>
      </c>
    </row>
    <row r="18" spans="2:11" ht="16.5" thickBot="1" x14ac:dyDescent="0.3">
      <c r="B18" s="59">
        <v>0.15</v>
      </c>
      <c r="C18" s="148">
        <v>0.15</v>
      </c>
      <c r="D18" s="149"/>
      <c r="E18" s="54">
        <f>C5*0.15</f>
        <v>0</v>
      </c>
      <c r="F18" s="61">
        <f>C5-E18</f>
        <v>0</v>
      </c>
      <c r="G18" s="50">
        <f>C5*0.15</f>
        <v>0</v>
      </c>
      <c r="H18" s="51">
        <f>C5-G18</f>
        <v>0</v>
      </c>
    </row>
    <row r="19" spans="2:11" ht="15.75" x14ac:dyDescent="0.25">
      <c r="B19" s="59">
        <v>0.2</v>
      </c>
      <c r="C19" s="133">
        <v>0.2</v>
      </c>
      <c r="D19" s="134"/>
      <c r="E19" s="150"/>
      <c r="F19" s="151"/>
      <c r="G19" s="50">
        <f>C5*0.2</f>
        <v>0</v>
      </c>
      <c r="H19" s="51">
        <f>C5-G19</f>
        <v>0</v>
      </c>
      <c r="J19" s="144" t="s">
        <v>82</v>
      </c>
    </row>
    <row r="20" spans="2:11" ht="23.25" x14ac:dyDescent="0.25">
      <c r="B20" s="59">
        <v>0.25</v>
      </c>
      <c r="C20" s="133">
        <v>0.25</v>
      </c>
      <c r="D20" s="134"/>
      <c r="E20" s="134"/>
      <c r="F20" s="135"/>
      <c r="G20" s="50">
        <f>C5*0.25</f>
        <v>0</v>
      </c>
      <c r="H20" s="51">
        <f>C5-G20</f>
        <v>0</v>
      </c>
      <c r="J20" s="144"/>
      <c r="K20" s="76" t="s">
        <v>79</v>
      </c>
    </row>
    <row r="21" spans="2:11" ht="15.75" x14ac:dyDescent="0.25">
      <c r="B21" s="59">
        <v>0.3</v>
      </c>
      <c r="C21" s="133">
        <v>0.3</v>
      </c>
      <c r="D21" s="134"/>
      <c r="E21" s="134"/>
      <c r="F21" s="135"/>
      <c r="G21" s="50">
        <f>C5*0.3</f>
        <v>0</v>
      </c>
      <c r="H21" s="51">
        <f>C5-G21</f>
        <v>0</v>
      </c>
      <c r="J21" s="78" t="s">
        <v>82</v>
      </c>
      <c r="K21" s="77" t="s">
        <v>83</v>
      </c>
    </row>
    <row r="22" spans="2:11" ht="15.75" x14ac:dyDescent="0.25">
      <c r="B22" s="59">
        <v>0.35</v>
      </c>
      <c r="C22" s="133">
        <v>0.35</v>
      </c>
      <c r="D22" s="134"/>
      <c r="E22" s="134"/>
      <c r="F22" s="135"/>
      <c r="G22" s="50">
        <f>C5*0.35</f>
        <v>0</v>
      </c>
      <c r="H22" s="51">
        <f>C5-G22</f>
        <v>0</v>
      </c>
      <c r="J22" s="79"/>
      <c r="K22" s="77"/>
    </row>
    <row r="23" spans="2:11" ht="16.5" thickBot="1" x14ac:dyDescent="0.3">
      <c r="B23" s="60">
        <v>0.4</v>
      </c>
      <c r="C23" s="136">
        <v>0.4</v>
      </c>
      <c r="D23" s="137"/>
      <c r="E23" s="137"/>
      <c r="F23" s="138"/>
      <c r="G23" s="52">
        <f>C5*0.4</f>
        <v>0</v>
      </c>
      <c r="H23" s="49">
        <f>C5-G23</f>
        <v>0</v>
      </c>
    </row>
    <row r="24" spans="2:11" x14ac:dyDescent="0.25">
      <c r="B24" s="139" t="s">
        <v>73</v>
      </c>
      <c r="C24" s="139"/>
      <c r="D24" s="139"/>
      <c r="E24" s="139"/>
      <c r="F24" s="139"/>
      <c r="G24" s="139"/>
      <c r="H24" s="139"/>
    </row>
    <row r="25" spans="2:11" x14ac:dyDescent="0.25">
      <c r="B25" s="139"/>
      <c r="C25" s="139"/>
      <c r="D25" s="139"/>
      <c r="E25" s="139"/>
      <c r="F25" s="139"/>
      <c r="G25" s="139"/>
      <c r="H25" s="139"/>
    </row>
  </sheetData>
  <mergeCells count="14">
    <mergeCell ref="J15:J17"/>
    <mergeCell ref="J19:J20"/>
    <mergeCell ref="B1:H1"/>
    <mergeCell ref="C18:D18"/>
    <mergeCell ref="C19:F19"/>
    <mergeCell ref="C20:F20"/>
    <mergeCell ref="C12:D12"/>
    <mergeCell ref="E12:F12"/>
    <mergeCell ref="G12:H12"/>
    <mergeCell ref="C21:F21"/>
    <mergeCell ref="C22:F22"/>
    <mergeCell ref="C23:F23"/>
    <mergeCell ref="B24:H25"/>
    <mergeCell ref="B11:H11"/>
  </mergeCells>
  <dataValidations count="1">
    <dataValidation type="whole" allowBlank="1" showInputMessage="1" showErrorMessage="1" sqref="C3" xr:uid="{8F335345-14AA-433A-9BC5-05094FC26B3A}">
      <formula1>0</formula1>
      <formula2>1000</formula2>
    </dataValidation>
  </dataValidations>
  <pageMargins left="0.7" right="0.7" top="0.75" bottom="0.75" header="0.3" footer="0.3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0FFE-D4EA-4734-BD23-7AB100ACCEAD}">
  <sheetPr codeName="Sheet2"/>
  <dimension ref="B2:F40"/>
  <sheetViews>
    <sheetView topLeftCell="A4" workbookViewId="0">
      <selection activeCell="G16" sqref="G16"/>
    </sheetView>
  </sheetViews>
  <sheetFormatPr defaultRowHeight="15" x14ac:dyDescent="0.25"/>
  <cols>
    <col min="2" max="2" width="10.7109375" bestFit="1" customWidth="1"/>
    <col min="6" max="6" width="16" bestFit="1" customWidth="1"/>
  </cols>
  <sheetData>
    <row r="2" spans="2:6" ht="15.75" thickBot="1" x14ac:dyDescent="0.3"/>
    <row r="3" spans="2:6" ht="15.75" thickBot="1" x14ac:dyDescent="0.3">
      <c r="B3" s="158" t="s">
        <v>9</v>
      </c>
      <c r="C3" s="159"/>
      <c r="F3" s="18" t="s">
        <v>49</v>
      </c>
    </row>
    <row r="4" spans="2:6" x14ac:dyDescent="0.25">
      <c r="B4" s="11">
        <v>58</v>
      </c>
      <c r="C4" s="11" t="s">
        <v>11</v>
      </c>
      <c r="F4" s="14" t="s">
        <v>50</v>
      </c>
    </row>
    <row r="5" spans="2:6" x14ac:dyDescent="0.25">
      <c r="B5" s="10">
        <v>58.5</v>
      </c>
      <c r="C5" s="10" t="s">
        <v>15</v>
      </c>
      <c r="F5" s="14" t="s">
        <v>51</v>
      </c>
    </row>
    <row r="6" spans="2:6" x14ac:dyDescent="0.25">
      <c r="B6" s="10">
        <v>59</v>
      </c>
      <c r="C6" s="10" t="s">
        <v>12</v>
      </c>
      <c r="F6" s="14" t="s">
        <v>52</v>
      </c>
    </row>
    <row r="7" spans="2:6" x14ac:dyDescent="0.25">
      <c r="B7" s="10">
        <v>59.5</v>
      </c>
      <c r="C7" s="10" t="s">
        <v>16</v>
      </c>
      <c r="F7" s="14" t="s">
        <v>61</v>
      </c>
    </row>
    <row r="8" spans="2:6" x14ac:dyDescent="0.25">
      <c r="B8" s="10">
        <v>60</v>
      </c>
      <c r="C8" s="10" t="s">
        <v>13</v>
      </c>
      <c r="F8" s="14" t="s">
        <v>53</v>
      </c>
    </row>
    <row r="9" spans="2:6" x14ac:dyDescent="0.25">
      <c r="B9" s="10">
        <v>60.5</v>
      </c>
      <c r="C9" s="10" t="s">
        <v>17</v>
      </c>
      <c r="F9" s="14" t="s">
        <v>54</v>
      </c>
    </row>
    <row r="10" spans="2:6" x14ac:dyDescent="0.25">
      <c r="B10" s="10">
        <v>61</v>
      </c>
      <c r="C10" s="10" t="s">
        <v>14</v>
      </c>
      <c r="F10" s="14" t="s">
        <v>55</v>
      </c>
    </row>
    <row r="11" spans="2:6" x14ac:dyDescent="0.25">
      <c r="B11" s="10">
        <v>61.5</v>
      </c>
      <c r="C11" s="10" t="s">
        <v>18</v>
      </c>
      <c r="F11" s="14" t="s">
        <v>56</v>
      </c>
    </row>
    <row r="12" spans="2:6" x14ac:dyDescent="0.25">
      <c r="B12" s="10">
        <v>62</v>
      </c>
      <c r="C12" s="10" t="s">
        <v>19</v>
      </c>
      <c r="F12" s="14" t="s">
        <v>57</v>
      </c>
    </row>
    <row r="13" spans="2:6" x14ac:dyDescent="0.25">
      <c r="B13" s="10">
        <v>62.5</v>
      </c>
      <c r="C13" s="10" t="s">
        <v>20</v>
      </c>
      <c r="F13" s="14" t="s">
        <v>58</v>
      </c>
    </row>
    <row r="14" spans="2:6" x14ac:dyDescent="0.25">
      <c r="B14" s="10">
        <v>63</v>
      </c>
      <c r="C14" s="10" t="s">
        <v>21</v>
      </c>
      <c r="F14" s="14" t="s">
        <v>59</v>
      </c>
    </row>
    <row r="15" spans="2:6" x14ac:dyDescent="0.25">
      <c r="B15" s="10">
        <v>63.5</v>
      </c>
      <c r="C15" s="10" t="s">
        <v>22</v>
      </c>
      <c r="F15" s="14" t="s">
        <v>60</v>
      </c>
    </row>
    <row r="16" spans="2:6" x14ac:dyDescent="0.25">
      <c r="B16" s="10">
        <v>64</v>
      </c>
      <c r="C16" s="10" t="s">
        <v>23</v>
      </c>
      <c r="F16" s="14" t="s">
        <v>62</v>
      </c>
    </row>
    <row r="17" spans="2:6" x14ac:dyDescent="0.25">
      <c r="B17" s="10">
        <v>64.5</v>
      </c>
      <c r="C17" s="10" t="s">
        <v>24</v>
      </c>
      <c r="F17" s="14" t="s">
        <v>63</v>
      </c>
    </row>
    <row r="18" spans="2:6" x14ac:dyDescent="0.25">
      <c r="B18" s="10">
        <v>65</v>
      </c>
      <c r="C18" s="10" t="s">
        <v>25</v>
      </c>
    </row>
    <row r="19" spans="2:6" x14ac:dyDescent="0.25">
      <c r="B19" s="10">
        <v>65.5</v>
      </c>
      <c r="C19" s="10" t="s">
        <v>26</v>
      </c>
    </row>
    <row r="20" spans="2:6" x14ac:dyDescent="0.25">
      <c r="B20" s="10">
        <v>66</v>
      </c>
      <c r="C20" s="10" t="s">
        <v>27</v>
      </c>
    </row>
    <row r="21" spans="2:6" x14ac:dyDescent="0.25">
      <c r="B21" s="10">
        <v>66.5</v>
      </c>
      <c r="C21" s="10" t="s">
        <v>28</v>
      </c>
    </row>
    <row r="22" spans="2:6" x14ac:dyDescent="0.25">
      <c r="B22" s="10">
        <v>67</v>
      </c>
      <c r="C22" s="10" t="s">
        <v>29</v>
      </c>
    </row>
    <row r="23" spans="2:6" x14ac:dyDescent="0.25">
      <c r="B23" s="10">
        <v>67.5</v>
      </c>
      <c r="C23" s="10" t="s">
        <v>30</v>
      </c>
    </row>
    <row r="24" spans="2:6" x14ac:dyDescent="0.25">
      <c r="B24" s="10">
        <v>68</v>
      </c>
      <c r="C24" s="10" t="s">
        <v>31</v>
      </c>
    </row>
    <row r="25" spans="2:6" x14ac:dyDescent="0.25">
      <c r="B25" s="10">
        <v>68.5</v>
      </c>
      <c r="C25" s="10" t="s">
        <v>32</v>
      </c>
    </row>
    <row r="26" spans="2:6" x14ac:dyDescent="0.25">
      <c r="B26" s="10">
        <v>69</v>
      </c>
      <c r="C26" s="10" t="s">
        <v>33</v>
      </c>
    </row>
    <row r="27" spans="2:6" x14ac:dyDescent="0.25">
      <c r="B27" s="10">
        <v>69.5</v>
      </c>
      <c r="C27" s="10" t="s">
        <v>34</v>
      </c>
    </row>
    <row r="28" spans="2:6" x14ac:dyDescent="0.25">
      <c r="B28" s="10">
        <v>70</v>
      </c>
      <c r="C28" s="10" t="s">
        <v>35</v>
      </c>
    </row>
    <row r="29" spans="2:6" x14ac:dyDescent="0.25">
      <c r="B29" s="10">
        <v>70.5</v>
      </c>
      <c r="C29" s="10" t="s">
        <v>36</v>
      </c>
    </row>
    <row r="30" spans="2:6" x14ac:dyDescent="0.25">
      <c r="B30" s="10">
        <v>71</v>
      </c>
      <c r="C30" s="10" t="s">
        <v>37</v>
      </c>
    </row>
    <row r="31" spans="2:6" x14ac:dyDescent="0.25">
      <c r="B31" s="10">
        <v>71.5</v>
      </c>
      <c r="C31" s="10" t="s">
        <v>38</v>
      </c>
    </row>
    <row r="32" spans="2:6" x14ac:dyDescent="0.25">
      <c r="B32" s="10">
        <v>72</v>
      </c>
      <c r="C32" s="10" t="s">
        <v>39</v>
      </c>
    </row>
    <row r="33" spans="2:3" x14ac:dyDescent="0.25">
      <c r="B33" s="10">
        <v>72.5</v>
      </c>
      <c r="C33" s="10" t="s">
        <v>40</v>
      </c>
    </row>
    <row r="34" spans="2:3" x14ac:dyDescent="0.25">
      <c r="B34" s="10">
        <v>73</v>
      </c>
      <c r="C34" s="10" t="s">
        <v>41</v>
      </c>
    </row>
    <row r="35" spans="2:3" x14ac:dyDescent="0.25">
      <c r="B35" s="10">
        <v>73.5</v>
      </c>
      <c r="C35" s="10" t="s">
        <v>42</v>
      </c>
    </row>
    <row r="36" spans="2:3" x14ac:dyDescent="0.25">
      <c r="B36" s="10">
        <v>74</v>
      </c>
      <c r="C36" s="10" t="s">
        <v>43</v>
      </c>
    </row>
    <row r="37" spans="2:3" x14ac:dyDescent="0.25">
      <c r="B37" s="10">
        <v>74.5</v>
      </c>
      <c r="C37" s="10" t="s">
        <v>44</v>
      </c>
    </row>
    <row r="38" spans="2:3" x14ac:dyDescent="0.25">
      <c r="B38" s="10">
        <v>75</v>
      </c>
      <c r="C38" s="10" t="s">
        <v>45</v>
      </c>
    </row>
    <row r="39" spans="2:3" x14ac:dyDescent="0.25">
      <c r="B39" s="10">
        <v>75.5</v>
      </c>
      <c r="C39" s="10" t="s">
        <v>46</v>
      </c>
    </row>
    <row r="40" spans="2:3" x14ac:dyDescent="0.25">
      <c r="B40" s="10">
        <v>76</v>
      </c>
      <c r="C40" s="10" t="s">
        <v>47</v>
      </c>
    </row>
  </sheetData>
  <mergeCells count="1">
    <mergeCell ref="B3:C3"/>
  </mergeCells>
  <dataValidations count="1">
    <dataValidation type="list" allowBlank="1" showInputMessage="1" showErrorMessage="1" sqref="D6 E8" xr:uid="{DD8A447B-8115-42DD-AFAA-D9E8242D2739}">
      <formula1>$B$4:$B$40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OBESITY PYRAMID</vt:lpstr>
      <vt:lpstr>OBESITY TREATMENT OPTIONS</vt:lpstr>
      <vt:lpstr>LIST</vt:lpstr>
      <vt:lpstr>'OBESITY PYRAMID'!Print_Area</vt:lpstr>
    </vt:vector>
  </TitlesOfParts>
  <Company>Henry Ford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Sally J.</dc:creator>
  <cp:lastModifiedBy>Person, Thor</cp:lastModifiedBy>
  <cp:lastPrinted>2025-08-11T16:59:45Z</cp:lastPrinted>
  <dcterms:created xsi:type="dcterms:W3CDTF">2024-03-11T11:53:53Z</dcterms:created>
  <dcterms:modified xsi:type="dcterms:W3CDTF">2025-09-17T21:58:05Z</dcterms:modified>
</cp:coreProperties>
</file>